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NUEVA ADMINISTRACIÓN\DISCIPLINA FINANCIERA\2020\Formatos de la Ley de Disciplina Financiera 3ER. TRIMESTRE 2020\"/>
    </mc:Choice>
  </mc:AlternateContent>
  <xr:revisionPtr revIDLastSave="0" documentId="13_ncr:1_{42581F89-B94F-41EA-B4D1-66DE8BDCF2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D LDF" sheetId="2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28" l="1"/>
  <c r="I78" i="28"/>
  <c r="H78" i="28"/>
  <c r="G78" i="28"/>
  <c r="F78" i="28"/>
  <c r="E78" i="28"/>
  <c r="J70" i="28"/>
  <c r="I70" i="28"/>
  <c r="H70" i="28"/>
  <c r="G70" i="28"/>
  <c r="F70" i="28"/>
  <c r="E70" i="28"/>
  <c r="I68" i="28"/>
  <c r="H68" i="28"/>
  <c r="J66" i="28"/>
  <c r="G66" i="28"/>
  <c r="J65" i="28"/>
  <c r="G65" i="28"/>
  <c r="J64" i="28"/>
  <c r="J62" i="28" s="1"/>
  <c r="G64" i="28"/>
  <c r="J63" i="28"/>
  <c r="G63" i="28"/>
  <c r="G62" i="28" s="1"/>
  <c r="I62" i="28"/>
  <c r="H62" i="28"/>
  <c r="F62" i="28"/>
  <c r="E62" i="28"/>
  <c r="J61" i="28"/>
  <c r="G61" i="28"/>
  <c r="G57" i="28" s="1"/>
  <c r="J60" i="28"/>
  <c r="G60" i="28"/>
  <c r="J59" i="28"/>
  <c r="G59" i="28"/>
  <c r="J58" i="28"/>
  <c r="J57" i="28" s="1"/>
  <c r="G58" i="28"/>
  <c r="I57" i="28"/>
  <c r="H57" i="28"/>
  <c r="F57" i="28"/>
  <c r="E57" i="28"/>
  <c r="J56" i="28"/>
  <c r="G56" i="28"/>
  <c r="J55" i="28"/>
  <c r="G55" i="28"/>
  <c r="J54" i="28"/>
  <c r="G54" i="28"/>
  <c r="J53" i="28"/>
  <c r="G53" i="28"/>
  <c r="J52" i="28"/>
  <c r="G52" i="28"/>
  <c r="J51" i="28"/>
  <c r="G51" i="28"/>
  <c r="J50" i="28"/>
  <c r="J48" i="28" s="1"/>
  <c r="J68" i="28" s="1"/>
  <c r="G50" i="28"/>
  <c r="J49" i="28"/>
  <c r="G49" i="28"/>
  <c r="G48" i="28" s="1"/>
  <c r="I48" i="28"/>
  <c r="H48" i="28"/>
  <c r="F48" i="28"/>
  <c r="F68" i="28" s="1"/>
  <c r="E48" i="28"/>
  <c r="E68" i="28" s="1"/>
  <c r="I43" i="28"/>
  <c r="I73" i="28" s="1"/>
  <c r="H43" i="28"/>
  <c r="H73" i="28" s="1"/>
  <c r="J41" i="28"/>
  <c r="J40" i="28"/>
  <c r="I39" i="28"/>
  <c r="J39" i="28" s="1"/>
  <c r="H39" i="28"/>
  <c r="G39" i="28"/>
  <c r="F39" i="28"/>
  <c r="E39" i="28"/>
  <c r="J38" i="28"/>
  <c r="G38" i="28"/>
  <c r="J37" i="28"/>
  <c r="G37" i="28"/>
  <c r="J36" i="28"/>
  <c r="J35" i="28"/>
  <c r="G35" i="28"/>
  <c r="J34" i="28"/>
  <c r="G34" i="28"/>
  <c r="J33" i="28"/>
  <c r="G33" i="28"/>
  <c r="J32" i="28"/>
  <c r="G32" i="28"/>
  <c r="J31" i="28"/>
  <c r="G31" i="28"/>
  <c r="G30" i="28" s="1"/>
  <c r="I30" i="28"/>
  <c r="J30" i="28" s="1"/>
  <c r="H30" i="28"/>
  <c r="F30" i="28"/>
  <c r="E30" i="28"/>
  <c r="J29" i="28"/>
  <c r="G29" i="28"/>
  <c r="J28" i="28"/>
  <c r="G28" i="28"/>
  <c r="J27" i="28"/>
  <c r="G27" i="28"/>
  <c r="J26" i="28"/>
  <c r="G26" i="28"/>
  <c r="J25" i="28"/>
  <c r="G25" i="28"/>
  <c r="J24" i="28"/>
  <c r="G24" i="28"/>
  <c r="J23" i="28"/>
  <c r="G23" i="28"/>
  <c r="J22" i="28"/>
  <c r="G22" i="28"/>
  <c r="J21" i="28"/>
  <c r="G21" i="28"/>
  <c r="J20" i="28"/>
  <c r="J18" i="28" s="1"/>
  <c r="G20" i="28"/>
  <c r="G18" i="28" s="1"/>
  <c r="J19" i="28"/>
  <c r="G19" i="28"/>
  <c r="I18" i="28"/>
  <c r="H18" i="28"/>
  <c r="F18" i="28"/>
  <c r="F43" i="28" s="1"/>
  <c r="F73" i="28" s="1"/>
  <c r="E18" i="28"/>
  <c r="E43" i="28" s="1"/>
  <c r="E73" i="28" s="1"/>
  <c r="J16" i="28"/>
  <c r="G16" i="28"/>
  <c r="J15" i="28"/>
  <c r="G15" i="28"/>
  <c r="J14" i="28"/>
  <c r="G14" i="28"/>
  <c r="J13" i="28"/>
  <c r="G13" i="28"/>
  <c r="J12" i="28"/>
  <c r="G12" i="28"/>
  <c r="J11" i="28"/>
  <c r="J43" i="28" s="1"/>
  <c r="J73" i="28" s="1"/>
  <c r="G11" i="28"/>
  <c r="J10" i="28"/>
  <c r="G10" i="28"/>
  <c r="G43" i="28" l="1"/>
  <c r="G68" i="28"/>
  <c r="G73" i="28" l="1"/>
</calcChain>
</file>

<file path=xl/sharedStrings.xml><?xml version="1.0" encoding="utf-8"?>
<sst xmlns="http://schemas.openxmlformats.org/spreadsheetml/2006/main" count="77" uniqueCount="77">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</sst>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wrapText="1"/>
    </xf>
    <xf numFmtId="0" fontId="2" fillId="2" borderId="12" xfId="0" applyFont="1" applyFill="1" applyBorder="1" applyAlignment="1">
      <alignment horizontal="center" vertical="center" wrapText="1"/>
    </xf>
    <xf numFmtId="4" fontId="3" fillId="0" borderId="14" xfId="0" applyNumberFormat="1" applyFont="1" applyBorder="1"/>
    <xf numFmtId="0" fontId="2" fillId="2" borderId="8" xfId="0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FF"/>
  </sheetPr>
  <dimension ref="B1:J79"/>
  <sheetViews>
    <sheetView showGridLines="0" tabSelected="1" topLeftCell="A61" workbookViewId="0">
      <selection activeCell="F85" sqref="F85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59.85546875" style="3" customWidth="1"/>
    <col min="5" max="5" width="15" style="4" customWidth="1"/>
    <col min="6" max="6" width="17.85546875" style="3" customWidth="1"/>
    <col min="7" max="10" width="15" style="4" customWidth="1"/>
    <col min="11" max="16384" width="11.42578125" style="4"/>
  </cols>
  <sheetData>
    <row r="1" spans="2:10" ht="15.75" thickBot="1" x14ac:dyDescent="0.3">
      <c r="B1" s="1"/>
    </row>
    <row r="2" spans="2:10" x14ac:dyDescent="0.2">
      <c r="B2" s="24" t="s">
        <v>75</v>
      </c>
      <c r="C2" s="25"/>
      <c r="D2" s="25"/>
      <c r="E2" s="25"/>
      <c r="F2" s="25"/>
      <c r="G2" s="25"/>
      <c r="H2" s="25"/>
      <c r="I2" s="25"/>
      <c r="J2" s="26"/>
    </row>
    <row r="3" spans="2:10" x14ac:dyDescent="0.2">
      <c r="B3" s="27" t="s">
        <v>0</v>
      </c>
      <c r="C3" s="48"/>
      <c r="D3" s="48"/>
      <c r="E3" s="48"/>
      <c r="F3" s="48"/>
      <c r="G3" s="48"/>
      <c r="H3" s="48"/>
      <c r="I3" s="48"/>
      <c r="J3" s="28"/>
    </row>
    <row r="4" spans="2:10" x14ac:dyDescent="0.2">
      <c r="B4" s="27" t="s">
        <v>76</v>
      </c>
      <c r="C4" s="48"/>
      <c r="D4" s="48"/>
      <c r="E4" s="48"/>
      <c r="F4" s="48"/>
      <c r="G4" s="48"/>
      <c r="H4" s="48"/>
      <c r="I4" s="48"/>
      <c r="J4" s="28"/>
    </row>
    <row r="5" spans="2:10" ht="13.5" thickBot="1" x14ac:dyDescent="0.25">
      <c r="B5" s="29" t="s">
        <v>7</v>
      </c>
      <c r="C5" s="30"/>
      <c r="D5" s="30"/>
      <c r="E5" s="30"/>
      <c r="F5" s="30"/>
      <c r="G5" s="30"/>
      <c r="H5" s="30"/>
      <c r="I5" s="30"/>
      <c r="J5" s="31"/>
    </row>
    <row r="6" spans="2:10" ht="13.5" thickBot="1" x14ac:dyDescent="0.25">
      <c r="B6" s="24" t="s">
        <v>1</v>
      </c>
      <c r="C6" s="25"/>
      <c r="D6" s="26"/>
      <c r="E6" s="32" t="s">
        <v>2</v>
      </c>
      <c r="F6" s="33"/>
      <c r="G6" s="33"/>
      <c r="H6" s="33"/>
      <c r="I6" s="34"/>
      <c r="J6" s="35" t="s">
        <v>8</v>
      </c>
    </row>
    <row r="7" spans="2:10" ht="26.25" thickBot="1" x14ac:dyDescent="0.25">
      <c r="B7" s="29" t="s">
        <v>9</v>
      </c>
      <c r="C7" s="30"/>
      <c r="D7" s="31"/>
      <c r="E7" s="20" t="s">
        <v>10</v>
      </c>
      <c r="F7" s="18" t="s">
        <v>6</v>
      </c>
      <c r="G7" s="23" t="s">
        <v>3</v>
      </c>
      <c r="H7" s="23" t="s">
        <v>4</v>
      </c>
      <c r="I7" s="23" t="s">
        <v>5</v>
      </c>
      <c r="J7" s="36"/>
    </row>
    <row r="8" spans="2:10" x14ac:dyDescent="0.2">
      <c r="B8" s="37"/>
      <c r="C8" s="38"/>
      <c r="D8" s="39"/>
      <c r="E8" s="10"/>
      <c r="F8" s="9"/>
      <c r="G8" s="10"/>
      <c r="H8" s="10"/>
      <c r="I8" s="10"/>
      <c r="J8" s="10"/>
    </row>
    <row r="9" spans="2:10" x14ac:dyDescent="0.2">
      <c r="B9" s="40" t="s">
        <v>11</v>
      </c>
      <c r="C9" s="49"/>
      <c r="D9" s="41"/>
      <c r="E9" s="11"/>
      <c r="F9" s="12"/>
      <c r="G9" s="11"/>
      <c r="H9" s="11"/>
      <c r="I9" s="11"/>
      <c r="J9" s="11"/>
    </row>
    <row r="10" spans="2:10" x14ac:dyDescent="0.2">
      <c r="B10" s="22"/>
      <c r="C10" s="50" t="s">
        <v>12</v>
      </c>
      <c r="D10" s="42"/>
      <c r="E10" s="15">
        <v>8198628.0199999996</v>
      </c>
      <c r="F10" s="15">
        <v>0</v>
      </c>
      <c r="G10" s="15">
        <f>+E10+F10</f>
        <v>8198628.0199999996</v>
      </c>
      <c r="H10" s="15">
        <v>4925043</v>
      </c>
      <c r="I10" s="15">
        <v>4925043</v>
      </c>
      <c r="J10" s="15">
        <f>+I10-E10</f>
        <v>-3273585.0199999996</v>
      </c>
    </row>
    <row r="11" spans="2:10" x14ac:dyDescent="0.2">
      <c r="B11" s="22"/>
      <c r="C11" s="50" t="s">
        <v>13</v>
      </c>
      <c r="D11" s="42"/>
      <c r="E11" s="15">
        <v>0</v>
      </c>
      <c r="F11" s="15">
        <v>0</v>
      </c>
      <c r="G11" s="15">
        <f t="shared" ref="G11:G16" si="0">+E11+F11</f>
        <v>0</v>
      </c>
      <c r="H11" s="15">
        <v>0</v>
      </c>
      <c r="I11" s="15">
        <v>0</v>
      </c>
      <c r="J11" s="15">
        <f t="shared" ref="J11:J16" si="1">+I11-E11</f>
        <v>0</v>
      </c>
    </row>
    <row r="12" spans="2:10" x14ac:dyDescent="0.2">
      <c r="B12" s="22"/>
      <c r="C12" s="50" t="s">
        <v>14</v>
      </c>
      <c r="D12" s="42"/>
      <c r="E12" s="15">
        <v>0</v>
      </c>
      <c r="F12" s="15">
        <v>0</v>
      </c>
      <c r="G12" s="15">
        <f t="shared" si="0"/>
        <v>0</v>
      </c>
      <c r="H12" s="15">
        <v>0</v>
      </c>
      <c r="I12" s="15">
        <v>0</v>
      </c>
      <c r="J12" s="15">
        <f t="shared" si="1"/>
        <v>0</v>
      </c>
    </row>
    <row r="13" spans="2:10" x14ac:dyDescent="0.2">
      <c r="B13" s="22"/>
      <c r="C13" s="50" t="s">
        <v>15</v>
      </c>
      <c r="D13" s="42"/>
      <c r="E13" s="15">
        <v>15784144.220000001</v>
      </c>
      <c r="F13" s="15">
        <v>62995.6</v>
      </c>
      <c r="G13" s="15">
        <f t="shared" si="0"/>
        <v>15847139.82</v>
      </c>
      <c r="H13" s="15">
        <v>9972246.0800000001</v>
      </c>
      <c r="I13" s="15">
        <v>9972246.0800000001</v>
      </c>
      <c r="J13" s="15">
        <f t="shared" si="1"/>
        <v>-5811898.1400000006</v>
      </c>
    </row>
    <row r="14" spans="2:10" x14ac:dyDescent="0.2">
      <c r="B14" s="22"/>
      <c r="C14" s="50" t="s">
        <v>16</v>
      </c>
      <c r="D14" s="42"/>
      <c r="E14" s="15">
        <v>1450000</v>
      </c>
      <c r="F14" s="15">
        <v>44000</v>
      </c>
      <c r="G14" s="15">
        <f t="shared" si="0"/>
        <v>1494000</v>
      </c>
      <c r="H14" s="15">
        <v>711796.11</v>
      </c>
      <c r="I14" s="15">
        <v>711796.11</v>
      </c>
      <c r="J14" s="15">
        <f t="shared" si="1"/>
        <v>-738203.89</v>
      </c>
    </row>
    <row r="15" spans="2:10" x14ac:dyDescent="0.2">
      <c r="B15" s="22"/>
      <c r="C15" s="50" t="s">
        <v>17</v>
      </c>
      <c r="D15" s="42"/>
      <c r="E15" s="15">
        <v>748401.33</v>
      </c>
      <c r="F15" s="15">
        <v>173097.63</v>
      </c>
      <c r="G15" s="15">
        <f t="shared" si="0"/>
        <v>921498.96</v>
      </c>
      <c r="H15" s="15">
        <v>440729.23</v>
      </c>
      <c r="I15" s="15">
        <v>440729.23</v>
      </c>
      <c r="J15" s="15">
        <f t="shared" si="1"/>
        <v>-307672.09999999998</v>
      </c>
    </row>
    <row r="16" spans="2:10" x14ac:dyDescent="0.2">
      <c r="B16" s="22"/>
      <c r="C16" s="50" t="s">
        <v>18</v>
      </c>
      <c r="D16" s="42"/>
      <c r="E16" s="15">
        <v>0</v>
      </c>
      <c r="F16" s="15">
        <v>0</v>
      </c>
      <c r="G16" s="15">
        <f t="shared" si="0"/>
        <v>0</v>
      </c>
      <c r="H16" s="15">
        <v>0</v>
      </c>
      <c r="I16" s="15">
        <v>0</v>
      </c>
      <c r="J16" s="15">
        <f t="shared" si="1"/>
        <v>0</v>
      </c>
    </row>
    <row r="17" spans="2:10" x14ac:dyDescent="0.2">
      <c r="B17" s="43"/>
      <c r="C17" s="50" t="s">
        <v>19</v>
      </c>
      <c r="D17" s="42"/>
      <c r="E17" s="15"/>
      <c r="F17" s="17"/>
      <c r="G17" s="15"/>
      <c r="H17" s="15"/>
      <c r="I17" s="15"/>
      <c r="J17" s="15"/>
    </row>
    <row r="18" spans="2:10" x14ac:dyDescent="0.2">
      <c r="B18" s="43"/>
      <c r="C18" s="50" t="s">
        <v>20</v>
      </c>
      <c r="D18" s="42"/>
      <c r="E18" s="15">
        <f t="shared" ref="E18:J18" si="2">+E19+E20+E21+E22+E23+E24+E25+E26+E27+E28+E29</f>
        <v>86518804.5</v>
      </c>
      <c r="F18" s="15">
        <f t="shared" si="2"/>
        <v>-81000</v>
      </c>
      <c r="G18" s="15">
        <f t="shared" si="2"/>
        <v>86437804.5</v>
      </c>
      <c r="H18" s="15">
        <f t="shared" si="2"/>
        <v>65007219.149999999</v>
      </c>
      <c r="I18" s="15">
        <f t="shared" si="2"/>
        <v>65007219.149999999</v>
      </c>
      <c r="J18" s="15">
        <f t="shared" si="2"/>
        <v>-21511585.350000001</v>
      </c>
    </row>
    <row r="19" spans="2:10" x14ac:dyDescent="0.2">
      <c r="B19" s="22"/>
      <c r="C19" s="51"/>
      <c r="D19" s="5" t="s">
        <v>21</v>
      </c>
      <c r="E19" s="15">
        <v>70654063</v>
      </c>
      <c r="F19" s="15">
        <v>-5881000</v>
      </c>
      <c r="G19" s="15">
        <f>+E19+F19</f>
        <v>64773063</v>
      </c>
      <c r="H19" s="15">
        <v>47849066.329999998</v>
      </c>
      <c r="I19" s="15">
        <v>47849066.329999998</v>
      </c>
      <c r="J19" s="15">
        <f>+I19-E19</f>
        <v>-22804996.670000002</v>
      </c>
    </row>
    <row r="20" spans="2:10" x14ac:dyDescent="0.2">
      <c r="B20" s="22"/>
      <c r="C20" s="51"/>
      <c r="D20" s="5" t="s">
        <v>22</v>
      </c>
      <c r="E20" s="15">
        <v>8529383</v>
      </c>
      <c r="F20" s="15">
        <v>0</v>
      </c>
      <c r="G20" s="15">
        <f t="shared" ref="G20:G29" si="3">+E20+F20</f>
        <v>8529383</v>
      </c>
      <c r="H20" s="15">
        <v>6605171.9400000004</v>
      </c>
      <c r="I20" s="15">
        <v>6605171.9400000004</v>
      </c>
      <c r="J20" s="15">
        <f t="shared" ref="J20:J41" si="4">+I20-E20</f>
        <v>-1924211.0599999996</v>
      </c>
    </row>
    <row r="21" spans="2:10" x14ac:dyDescent="0.2">
      <c r="B21" s="22"/>
      <c r="C21" s="51"/>
      <c r="D21" s="5" t="s">
        <v>23</v>
      </c>
      <c r="E21" s="15">
        <v>1717819</v>
      </c>
      <c r="F21" s="15">
        <v>0</v>
      </c>
      <c r="G21" s="15">
        <f t="shared" si="3"/>
        <v>1717819</v>
      </c>
      <c r="H21" s="15">
        <v>1196677.01</v>
      </c>
      <c r="I21" s="15">
        <v>1196677.01</v>
      </c>
      <c r="J21" s="15">
        <f t="shared" si="4"/>
        <v>-521141.99</v>
      </c>
    </row>
    <row r="22" spans="2:10" x14ac:dyDescent="0.2">
      <c r="B22" s="22"/>
      <c r="C22" s="51"/>
      <c r="D22" s="5" t="s">
        <v>24</v>
      </c>
      <c r="E22" s="15">
        <v>751187</v>
      </c>
      <c r="F22" s="15">
        <v>0</v>
      </c>
      <c r="G22" s="15">
        <f t="shared" si="3"/>
        <v>751187</v>
      </c>
      <c r="H22" s="15">
        <v>439430.84</v>
      </c>
      <c r="I22" s="15">
        <v>439430.84</v>
      </c>
      <c r="J22" s="15">
        <f t="shared" si="4"/>
        <v>-311756.15999999997</v>
      </c>
    </row>
    <row r="23" spans="2:10" x14ac:dyDescent="0.2">
      <c r="B23" s="22"/>
      <c r="C23" s="51"/>
      <c r="D23" s="5" t="s">
        <v>25</v>
      </c>
      <c r="E23" s="15">
        <v>53003</v>
      </c>
      <c r="F23" s="15">
        <v>0</v>
      </c>
      <c r="G23" s="15">
        <f t="shared" si="3"/>
        <v>53003</v>
      </c>
      <c r="H23" s="15">
        <v>19728.64</v>
      </c>
      <c r="I23" s="15">
        <v>19728.64</v>
      </c>
      <c r="J23" s="15">
        <f t="shared" si="4"/>
        <v>-33274.36</v>
      </c>
    </row>
    <row r="24" spans="2:10" x14ac:dyDescent="0.2">
      <c r="B24" s="22"/>
      <c r="C24" s="51"/>
      <c r="D24" s="5" t="s">
        <v>26</v>
      </c>
      <c r="E24" s="15">
        <v>1163257</v>
      </c>
      <c r="F24" s="15">
        <v>0</v>
      </c>
      <c r="G24" s="15">
        <f t="shared" si="3"/>
        <v>1163257</v>
      </c>
      <c r="H24" s="15">
        <v>679356.65</v>
      </c>
      <c r="I24" s="15">
        <v>679356.65</v>
      </c>
      <c r="J24" s="15">
        <f t="shared" si="4"/>
        <v>-483900.35</v>
      </c>
    </row>
    <row r="25" spans="2:10" x14ac:dyDescent="0.2">
      <c r="B25" s="22"/>
      <c r="C25" s="51"/>
      <c r="D25" s="5" t="s">
        <v>27</v>
      </c>
      <c r="E25" s="15">
        <v>0</v>
      </c>
      <c r="F25" s="15">
        <v>0</v>
      </c>
      <c r="G25" s="15">
        <f t="shared" si="3"/>
        <v>0</v>
      </c>
      <c r="H25" s="15">
        <v>0</v>
      </c>
      <c r="I25" s="15">
        <v>0</v>
      </c>
      <c r="J25" s="15">
        <f t="shared" si="4"/>
        <v>0</v>
      </c>
    </row>
    <row r="26" spans="2:10" x14ac:dyDescent="0.2">
      <c r="B26" s="22"/>
      <c r="C26" s="51"/>
      <c r="D26" s="5" t="s">
        <v>28</v>
      </c>
      <c r="E26" s="15">
        <v>0</v>
      </c>
      <c r="F26" s="15">
        <v>0</v>
      </c>
      <c r="G26" s="15">
        <f t="shared" si="3"/>
        <v>0</v>
      </c>
      <c r="H26" s="15">
        <v>0</v>
      </c>
      <c r="I26" s="15">
        <v>0</v>
      </c>
      <c r="J26" s="15">
        <f t="shared" si="4"/>
        <v>0</v>
      </c>
    </row>
    <row r="27" spans="2:10" x14ac:dyDescent="0.2">
      <c r="B27" s="22"/>
      <c r="C27" s="51"/>
      <c r="D27" s="5" t="s">
        <v>29</v>
      </c>
      <c r="E27" s="15">
        <v>1523631</v>
      </c>
      <c r="F27" s="15">
        <v>0</v>
      </c>
      <c r="G27" s="15">
        <f t="shared" si="3"/>
        <v>1523631</v>
      </c>
      <c r="H27" s="15">
        <v>889877.04</v>
      </c>
      <c r="I27" s="15">
        <v>889877.04</v>
      </c>
      <c r="J27" s="15">
        <f t="shared" si="4"/>
        <v>-633753.96</v>
      </c>
    </row>
    <row r="28" spans="2:10" x14ac:dyDescent="0.2">
      <c r="B28" s="22"/>
      <c r="C28" s="51"/>
      <c r="D28" s="5" t="s">
        <v>30</v>
      </c>
      <c r="E28" s="15">
        <v>2126461.5</v>
      </c>
      <c r="F28" s="15">
        <v>250000</v>
      </c>
      <c r="G28" s="15">
        <f t="shared" si="3"/>
        <v>2376461.5</v>
      </c>
      <c r="H28" s="15">
        <v>2271458.16</v>
      </c>
      <c r="I28" s="15">
        <v>2271458.16</v>
      </c>
      <c r="J28" s="15">
        <f t="shared" si="4"/>
        <v>144996.66000000015</v>
      </c>
    </row>
    <row r="29" spans="2:10" ht="25.5" x14ac:dyDescent="0.2">
      <c r="B29" s="22"/>
      <c r="C29" s="51"/>
      <c r="D29" s="5" t="s">
        <v>31</v>
      </c>
      <c r="E29" s="15">
        <v>0</v>
      </c>
      <c r="F29" s="15">
        <v>5550000</v>
      </c>
      <c r="G29" s="15">
        <f t="shared" si="3"/>
        <v>5550000</v>
      </c>
      <c r="H29" s="15">
        <v>5056452.54</v>
      </c>
      <c r="I29" s="15">
        <v>5056452.54</v>
      </c>
      <c r="J29" s="15">
        <f t="shared" si="4"/>
        <v>5056452.54</v>
      </c>
    </row>
    <row r="30" spans="2:10" x14ac:dyDescent="0.2">
      <c r="B30" s="22"/>
      <c r="C30" s="50" t="s">
        <v>32</v>
      </c>
      <c r="D30" s="42"/>
      <c r="E30" s="15">
        <f>+E31+E32+E33+E34+E35</f>
        <v>1403206</v>
      </c>
      <c r="F30" s="15">
        <f>+F31+F32+F33+F34+F35</f>
        <v>80906.77</v>
      </c>
      <c r="G30" s="15">
        <f>+G31+G32+G33+G34+G35</f>
        <v>1484112.77</v>
      </c>
      <c r="H30" s="15">
        <f>+H31+H32+H33+H34+H35</f>
        <v>967672.04999999993</v>
      </c>
      <c r="I30" s="15">
        <f t="shared" ref="I30" si="5">+I31+I32+I33+I34+I35</f>
        <v>967672.04999999993</v>
      </c>
      <c r="J30" s="15">
        <f t="shared" si="4"/>
        <v>-435533.95000000007</v>
      </c>
    </row>
    <row r="31" spans="2:10" x14ac:dyDescent="0.2">
      <c r="B31" s="22"/>
      <c r="C31" s="51"/>
      <c r="D31" s="5" t="s">
        <v>33</v>
      </c>
      <c r="E31" s="15">
        <v>0</v>
      </c>
      <c r="F31" s="19">
        <v>1000</v>
      </c>
      <c r="G31" s="15">
        <f>+E31+F31</f>
        <v>1000</v>
      </c>
      <c r="H31" s="15">
        <v>937.65</v>
      </c>
      <c r="I31" s="15">
        <v>937.65</v>
      </c>
      <c r="J31" s="15">
        <f t="shared" si="4"/>
        <v>937.65</v>
      </c>
    </row>
    <row r="32" spans="2:10" x14ac:dyDescent="0.2">
      <c r="B32" s="22"/>
      <c r="C32" s="51"/>
      <c r="D32" s="5" t="s">
        <v>34</v>
      </c>
      <c r="E32" s="15">
        <v>270636</v>
      </c>
      <c r="F32" s="15">
        <v>0</v>
      </c>
      <c r="G32" s="15">
        <f t="shared" ref="G32:G34" si="6">+E32+F32</f>
        <v>270636</v>
      </c>
      <c r="H32" s="15">
        <v>209726.18</v>
      </c>
      <c r="I32" s="15">
        <v>209726.18</v>
      </c>
      <c r="J32" s="15">
        <f t="shared" si="4"/>
        <v>-60909.820000000007</v>
      </c>
    </row>
    <row r="33" spans="2:10" x14ac:dyDescent="0.2">
      <c r="B33" s="22"/>
      <c r="C33" s="51"/>
      <c r="D33" s="5" t="s">
        <v>35</v>
      </c>
      <c r="E33" s="15">
        <v>1127770</v>
      </c>
      <c r="F33" s="15">
        <v>0</v>
      </c>
      <c r="G33" s="15">
        <f t="shared" si="6"/>
        <v>1127770</v>
      </c>
      <c r="H33" s="15">
        <v>688117.38</v>
      </c>
      <c r="I33" s="15">
        <v>688117.38</v>
      </c>
      <c r="J33" s="15">
        <f t="shared" si="4"/>
        <v>-439652.62</v>
      </c>
    </row>
    <row r="34" spans="2:10" x14ac:dyDescent="0.2">
      <c r="B34" s="22"/>
      <c r="C34" s="51"/>
      <c r="D34" s="5" t="s">
        <v>36</v>
      </c>
      <c r="E34" s="15">
        <v>0</v>
      </c>
      <c r="F34" s="15">
        <v>0</v>
      </c>
      <c r="G34" s="15">
        <f t="shared" si="6"/>
        <v>0</v>
      </c>
      <c r="H34" s="15">
        <v>0</v>
      </c>
      <c r="I34" s="15">
        <v>0</v>
      </c>
      <c r="J34" s="15">
        <f t="shared" si="4"/>
        <v>0</v>
      </c>
    </row>
    <row r="35" spans="2:10" x14ac:dyDescent="0.2">
      <c r="B35" s="22"/>
      <c r="C35" s="51"/>
      <c r="D35" s="5" t="s">
        <v>37</v>
      </c>
      <c r="E35" s="15">
        <v>4800</v>
      </c>
      <c r="F35" s="15">
        <v>79906.77</v>
      </c>
      <c r="G35" s="15">
        <f>+E35+F35</f>
        <v>84706.77</v>
      </c>
      <c r="H35" s="15">
        <v>68890.84</v>
      </c>
      <c r="I35" s="15">
        <v>68890.84</v>
      </c>
      <c r="J35" s="15">
        <f t="shared" si="4"/>
        <v>64090.84</v>
      </c>
    </row>
    <row r="36" spans="2:10" x14ac:dyDescent="0.2">
      <c r="B36" s="22"/>
      <c r="C36" s="50" t="s">
        <v>38</v>
      </c>
      <c r="D36" s="42"/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f t="shared" si="4"/>
        <v>0</v>
      </c>
    </row>
    <row r="37" spans="2:10" x14ac:dyDescent="0.2">
      <c r="B37" s="22"/>
      <c r="C37" s="50" t="s">
        <v>39</v>
      </c>
      <c r="D37" s="42"/>
      <c r="E37" s="15">
        <v>6619838.3399999999</v>
      </c>
      <c r="F37" s="15">
        <v>14520277.130000001</v>
      </c>
      <c r="G37" s="15">
        <f>+E37+F37</f>
        <v>21140115.469999999</v>
      </c>
      <c r="H37" s="15">
        <v>19659033.969999999</v>
      </c>
      <c r="I37" s="15">
        <v>19659033.969999999</v>
      </c>
      <c r="J37" s="15">
        <f t="shared" si="4"/>
        <v>13039195.629999999</v>
      </c>
    </row>
    <row r="38" spans="2:10" x14ac:dyDescent="0.2">
      <c r="B38" s="22"/>
      <c r="C38" s="51"/>
      <c r="D38" s="5" t="s">
        <v>40</v>
      </c>
      <c r="E38" s="15">
        <v>6619838.3399999999</v>
      </c>
      <c r="F38" s="15">
        <v>14520277.130000001</v>
      </c>
      <c r="G38" s="15">
        <f>+E38+F38</f>
        <v>21140115.469999999</v>
      </c>
      <c r="H38" s="15">
        <v>19659033.969999999</v>
      </c>
      <c r="I38" s="15">
        <v>19659033.969999999</v>
      </c>
      <c r="J38" s="15">
        <f t="shared" si="4"/>
        <v>13039195.629999999</v>
      </c>
    </row>
    <row r="39" spans="2:10" x14ac:dyDescent="0.2">
      <c r="B39" s="22"/>
      <c r="C39" s="50" t="s">
        <v>41</v>
      </c>
      <c r="D39" s="42"/>
      <c r="E39" s="15">
        <f>+E40+E41</f>
        <v>0</v>
      </c>
      <c r="F39" s="15">
        <f>+F40+F41</f>
        <v>0</v>
      </c>
      <c r="G39" s="15">
        <f>+G40+G41</f>
        <v>0</v>
      </c>
      <c r="H39" s="15">
        <f>+H40+H41</f>
        <v>0</v>
      </c>
      <c r="I39" s="15">
        <f>+I40+I41</f>
        <v>0</v>
      </c>
      <c r="J39" s="15">
        <f t="shared" si="4"/>
        <v>0</v>
      </c>
    </row>
    <row r="40" spans="2:10" x14ac:dyDescent="0.2">
      <c r="B40" s="22"/>
      <c r="C40" s="51"/>
      <c r="D40" s="5" t="s">
        <v>42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f t="shared" si="4"/>
        <v>0</v>
      </c>
    </row>
    <row r="41" spans="2:10" x14ac:dyDescent="0.2">
      <c r="B41" s="22"/>
      <c r="C41" s="51"/>
      <c r="D41" s="5" t="s">
        <v>43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f t="shared" si="4"/>
        <v>0</v>
      </c>
    </row>
    <row r="42" spans="2:10" x14ac:dyDescent="0.2">
      <c r="B42" s="6"/>
      <c r="C42" s="52"/>
      <c r="D42" s="2"/>
      <c r="E42" s="16"/>
      <c r="F42" s="8"/>
      <c r="G42" s="16"/>
      <c r="H42" s="16"/>
      <c r="I42" s="16"/>
      <c r="J42" s="16"/>
    </row>
    <row r="43" spans="2:10" x14ac:dyDescent="0.2">
      <c r="B43" s="40" t="s">
        <v>44</v>
      </c>
      <c r="C43" s="49"/>
      <c r="D43" s="41"/>
      <c r="E43" s="44">
        <f>+E10+E11+E12+E13+E14+E15+E16+E18+E30+E36+E37+E39</f>
        <v>120723022.41</v>
      </c>
      <c r="F43" s="44">
        <f t="shared" ref="F43:J43" si="7">+F10+F11+F12+F13+F14+F15+F16+F18+F30+F36+F37+F39</f>
        <v>14800277.130000001</v>
      </c>
      <c r="G43" s="44">
        <f>+G10+G11+G12+G13+G14+G15+G16+G18+G30+G36+G37+G39</f>
        <v>135523299.53999999</v>
      </c>
      <c r="H43" s="44">
        <f t="shared" si="7"/>
        <v>101683739.58999999</v>
      </c>
      <c r="I43" s="44">
        <f t="shared" si="7"/>
        <v>101683739.58999999</v>
      </c>
      <c r="J43" s="44">
        <f t="shared" si="7"/>
        <v>-19039282.82</v>
      </c>
    </row>
    <row r="44" spans="2:10" x14ac:dyDescent="0.2">
      <c r="B44" s="40" t="s">
        <v>45</v>
      </c>
      <c r="C44" s="49"/>
      <c r="D44" s="41"/>
      <c r="E44" s="44"/>
      <c r="F44" s="44"/>
      <c r="G44" s="44"/>
      <c r="H44" s="44"/>
      <c r="I44" s="44"/>
      <c r="J44" s="44"/>
    </row>
    <row r="45" spans="2:10" x14ac:dyDescent="0.2">
      <c r="B45" s="40" t="s">
        <v>46</v>
      </c>
      <c r="C45" s="49"/>
      <c r="D45" s="41"/>
      <c r="E45" s="16"/>
      <c r="F45" s="8"/>
      <c r="G45" s="16"/>
      <c r="H45" s="16"/>
      <c r="I45" s="16"/>
      <c r="J45" s="16"/>
    </row>
    <row r="46" spans="2:10" x14ac:dyDescent="0.2">
      <c r="B46" s="6"/>
      <c r="C46" s="52"/>
      <c r="D46" s="2"/>
      <c r="E46" s="16"/>
      <c r="F46" s="8"/>
      <c r="G46" s="16"/>
      <c r="H46" s="16"/>
      <c r="I46" s="16"/>
      <c r="J46" s="16"/>
    </row>
    <row r="47" spans="2:10" x14ac:dyDescent="0.2">
      <c r="B47" s="40" t="s">
        <v>47</v>
      </c>
      <c r="C47" s="49"/>
      <c r="D47" s="41"/>
      <c r="E47" s="16"/>
      <c r="F47" s="8"/>
      <c r="G47" s="16"/>
      <c r="H47" s="16"/>
      <c r="I47" s="16"/>
      <c r="J47" s="16"/>
    </row>
    <row r="48" spans="2:10" x14ac:dyDescent="0.2">
      <c r="B48" s="22"/>
      <c r="C48" s="50" t="s">
        <v>48</v>
      </c>
      <c r="D48" s="42"/>
      <c r="E48" s="15">
        <f>+E49+E50+E51+E52+E53+E54+E55+E56</f>
        <v>119015671</v>
      </c>
      <c r="F48" s="15">
        <f t="shared" ref="F48:J48" si="8">+F49+F50+F51+F52+F53+F54+F55+F56</f>
        <v>0</v>
      </c>
      <c r="G48" s="15">
        <f t="shared" si="8"/>
        <v>119015671</v>
      </c>
      <c r="H48" s="15">
        <f t="shared" si="8"/>
        <v>89472766.799999997</v>
      </c>
      <c r="I48" s="15">
        <f t="shared" si="8"/>
        <v>89472766.799999997</v>
      </c>
      <c r="J48" s="15">
        <f t="shared" si="8"/>
        <v>-29542904.200000003</v>
      </c>
    </row>
    <row r="49" spans="2:10" ht="25.5" x14ac:dyDescent="0.2">
      <c r="B49" s="22"/>
      <c r="C49" s="51"/>
      <c r="D49" s="5" t="s">
        <v>49</v>
      </c>
      <c r="E49" s="16">
        <v>0</v>
      </c>
      <c r="F49" s="16">
        <v>0</v>
      </c>
      <c r="G49" s="16">
        <f>+E49+F49</f>
        <v>0</v>
      </c>
      <c r="H49" s="16">
        <v>0</v>
      </c>
      <c r="I49" s="16">
        <v>0</v>
      </c>
      <c r="J49" s="16">
        <f>+I49-E49</f>
        <v>0</v>
      </c>
    </row>
    <row r="50" spans="2:10" x14ac:dyDescent="0.2">
      <c r="B50" s="22"/>
      <c r="C50" s="51"/>
      <c r="D50" s="5" t="s">
        <v>50</v>
      </c>
      <c r="E50" s="16"/>
      <c r="F50" s="8"/>
      <c r="G50" s="16">
        <f t="shared" ref="G50:G64" si="9">+E50+F50</f>
        <v>0</v>
      </c>
      <c r="H50" s="16"/>
      <c r="I50" s="16"/>
      <c r="J50" s="16">
        <f t="shared" ref="J50:J56" si="10">+I50-E50</f>
        <v>0</v>
      </c>
    </row>
    <row r="51" spans="2:10" x14ac:dyDescent="0.2">
      <c r="B51" s="22"/>
      <c r="C51" s="51"/>
      <c r="D51" s="5" t="s">
        <v>51</v>
      </c>
      <c r="E51" s="15">
        <v>63010962</v>
      </c>
      <c r="F51" s="15">
        <v>0</v>
      </c>
      <c r="G51" s="16">
        <f t="shared" si="9"/>
        <v>63010962</v>
      </c>
      <c r="H51" s="15">
        <v>51001900.799999997</v>
      </c>
      <c r="I51" s="15">
        <v>51001900.799999997</v>
      </c>
      <c r="J51" s="16">
        <f t="shared" si="10"/>
        <v>-12009061.200000003</v>
      </c>
    </row>
    <row r="52" spans="2:10" ht="25.5" x14ac:dyDescent="0.2">
      <c r="B52" s="22"/>
      <c r="C52" s="51"/>
      <c r="D52" s="5" t="s">
        <v>52</v>
      </c>
      <c r="E52" s="15">
        <v>56004709</v>
      </c>
      <c r="F52" s="15">
        <v>0</v>
      </c>
      <c r="G52" s="16">
        <f t="shared" si="9"/>
        <v>56004709</v>
      </c>
      <c r="H52" s="15">
        <v>38470866</v>
      </c>
      <c r="I52" s="15">
        <v>38470866</v>
      </c>
      <c r="J52" s="16">
        <f t="shared" si="10"/>
        <v>-17533843</v>
      </c>
    </row>
    <row r="53" spans="2:10" x14ac:dyDescent="0.2">
      <c r="B53" s="22"/>
      <c r="C53" s="51"/>
      <c r="D53" s="5" t="s">
        <v>53</v>
      </c>
      <c r="E53" s="16">
        <v>0</v>
      </c>
      <c r="F53" s="16">
        <v>0</v>
      </c>
      <c r="G53" s="16">
        <f t="shared" si="9"/>
        <v>0</v>
      </c>
      <c r="H53" s="16">
        <v>0</v>
      </c>
      <c r="I53" s="16">
        <v>0</v>
      </c>
      <c r="J53" s="16">
        <f t="shared" si="10"/>
        <v>0</v>
      </c>
    </row>
    <row r="54" spans="2:10" ht="25.5" x14ac:dyDescent="0.2">
      <c r="B54" s="22"/>
      <c r="C54" s="51"/>
      <c r="D54" s="5" t="s">
        <v>54</v>
      </c>
      <c r="E54" s="16">
        <v>0</v>
      </c>
      <c r="F54" s="16">
        <v>0</v>
      </c>
      <c r="G54" s="16">
        <f t="shared" si="9"/>
        <v>0</v>
      </c>
      <c r="H54" s="16">
        <v>0</v>
      </c>
      <c r="I54" s="16">
        <v>0</v>
      </c>
      <c r="J54" s="16">
        <f t="shared" si="10"/>
        <v>0</v>
      </c>
    </row>
    <row r="55" spans="2:10" ht="25.5" x14ac:dyDescent="0.2">
      <c r="B55" s="22"/>
      <c r="C55" s="51"/>
      <c r="D55" s="5" t="s">
        <v>55</v>
      </c>
      <c r="E55" s="16">
        <v>0</v>
      </c>
      <c r="F55" s="16">
        <v>0</v>
      </c>
      <c r="G55" s="16">
        <f t="shared" si="9"/>
        <v>0</v>
      </c>
      <c r="H55" s="16">
        <v>0</v>
      </c>
      <c r="I55" s="16">
        <v>0</v>
      </c>
      <c r="J55" s="16">
        <f t="shared" si="10"/>
        <v>0</v>
      </c>
    </row>
    <row r="56" spans="2:10" ht="25.5" x14ac:dyDescent="0.2">
      <c r="B56" s="22"/>
      <c r="C56" s="51"/>
      <c r="D56" s="5" t="s">
        <v>56</v>
      </c>
      <c r="E56" s="16">
        <v>0</v>
      </c>
      <c r="F56" s="16">
        <v>0</v>
      </c>
      <c r="G56" s="16">
        <f t="shared" si="9"/>
        <v>0</v>
      </c>
      <c r="H56" s="16">
        <v>0</v>
      </c>
      <c r="I56" s="16">
        <v>0</v>
      </c>
      <c r="J56" s="16">
        <f t="shared" si="10"/>
        <v>0</v>
      </c>
    </row>
    <row r="57" spans="2:10" x14ac:dyDescent="0.2">
      <c r="B57" s="22"/>
      <c r="C57" s="50" t="s">
        <v>57</v>
      </c>
      <c r="D57" s="42"/>
      <c r="E57" s="16">
        <f>+E58+E59+E60+E61</f>
        <v>0</v>
      </c>
      <c r="F57" s="16">
        <f t="shared" ref="F57:J57" si="11">+F58+F59+F60+F61</f>
        <v>0</v>
      </c>
      <c r="G57" s="16">
        <f t="shared" si="11"/>
        <v>0</v>
      </c>
      <c r="H57" s="16">
        <f t="shared" si="11"/>
        <v>0</v>
      </c>
      <c r="I57" s="16">
        <f t="shared" si="11"/>
        <v>0</v>
      </c>
      <c r="J57" s="16">
        <f t="shared" si="11"/>
        <v>0</v>
      </c>
    </row>
    <row r="58" spans="2:10" x14ac:dyDescent="0.2">
      <c r="B58" s="22"/>
      <c r="C58" s="51"/>
      <c r="D58" s="5" t="s">
        <v>58</v>
      </c>
      <c r="E58" s="16">
        <v>0</v>
      </c>
      <c r="F58" s="16">
        <v>0</v>
      </c>
      <c r="G58" s="16">
        <f t="shared" si="9"/>
        <v>0</v>
      </c>
      <c r="H58" s="16">
        <v>0</v>
      </c>
      <c r="I58" s="16">
        <v>0</v>
      </c>
      <c r="J58" s="16">
        <f>+I58-E58</f>
        <v>0</v>
      </c>
    </row>
    <row r="59" spans="2:10" x14ac:dyDescent="0.2">
      <c r="B59" s="22"/>
      <c r="C59" s="51"/>
      <c r="D59" s="5" t="s">
        <v>59</v>
      </c>
      <c r="E59" s="16">
        <v>0</v>
      </c>
      <c r="F59" s="16">
        <v>0</v>
      </c>
      <c r="G59" s="16">
        <f t="shared" si="9"/>
        <v>0</v>
      </c>
      <c r="H59" s="16">
        <v>0</v>
      </c>
      <c r="I59" s="16">
        <v>0</v>
      </c>
      <c r="J59" s="16">
        <f t="shared" ref="J59:J60" si="12">+I59-E59</f>
        <v>0</v>
      </c>
    </row>
    <row r="60" spans="2:10" x14ac:dyDescent="0.2">
      <c r="B60" s="22"/>
      <c r="C60" s="51"/>
      <c r="D60" s="5" t="s">
        <v>60</v>
      </c>
      <c r="E60" s="16">
        <v>0</v>
      </c>
      <c r="F60" s="16">
        <v>0</v>
      </c>
      <c r="G60" s="16">
        <f t="shared" si="9"/>
        <v>0</v>
      </c>
      <c r="H60" s="16">
        <v>0</v>
      </c>
      <c r="I60" s="16">
        <v>0</v>
      </c>
      <c r="J60" s="16">
        <f t="shared" si="12"/>
        <v>0</v>
      </c>
    </row>
    <row r="61" spans="2:10" x14ac:dyDescent="0.2">
      <c r="B61" s="22"/>
      <c r="C61" s="51"/>
      <c r="D61" s="5" t="s">
        <v>61</v>
      </c>
      <c r="E61" s="16">
        <v>0</v>
      </c>
      <c r="F61" s="16">
        <v>0</v>
      </c>
      <c r="G61" s="16">
        <f t="shared" si="9"/>
        <v>0</v>
      </c>
      <c r="H61" s="16">
        <v>0</v>
      </c>
      <c r="I61" s="16">
        <v>0</v>
      </c>
      <c r="J61" s="16">
        <f>+I61-E61</f>
        <v>0</v>
      </c>
    </row>
    <row r="62" spans="2:10" x14ac:dyDescent="0.2">
      <c r="B62" s="22"/>
      <c r="C62" s="50" t="s">
        <v>62</v>
      </c>
      <c r="D62" s="42"/>
      <c r="E62" s="16">
        <f>+E63+E64</f>
        <v>0</v>
      </c>
      <c r="F62" s="16">
        <f>+F63+F64</f>
        <v>0</v>
      </c>
      <c r="G62" s="16">
        <f t="shared" ref="G62:J62" si="13">+G63+G64</f>
        <v>0</v>
      </c>
      <c r="H62" s="16">
        <f>+H63+H64</f>
        <v>0</v>
      </c>
      <c r="I62" s="16">
        <f t="shared" si="13"/>
        <v>0</v>
      </c>
      <c r="J62" s="16">
        <f t="shared" si="13"/>
        <v>0</v>
      </c>
    </row>
    <row r="63" spans="2:10" ht="25.5" x14ac:dyDescent="0.2">
      <c r="B63" s="22"/>
      <c r="C63" s="51"/>
      <c r="D63" s="5" t="s">
        <v>63</v>
      </c>
      <c r="E63" s="16">
        <v>0</v>
      </c>
      <c r="F63" s="16">
        <v>0</v>
      </c>
      <c r="G63" s="16">
        <f>+E63+F63</f>
        <v>0</v>
      </c>
      <c r="H63" s="16">
        <v>0</v>
      </c>
      <c r="I63" s="16">
        <v>0</v>
      </c>
      <c r="J63" s="16">
        <f>+I63-E63</f>
        <v>0</v>
      </c>
    </row>
    <row r="64" spans="2:10" x14ac:dyDescent="0.2">
      <c r="B64" s="22"/>
      <c r="C64" s="51"/>
      <c r="D64" s="5" t="s">
        <v>64</v>
      </c>
      <c r="E64" s="16">
        <v>0</v>
      </c>
      <c r="F64" s="16">
        <v>0</v>
      </c>
      <c r="G64" s="16">
        <f t="shared" si="9"/>
        <v>0</v>
      </c>
      <c r="H64" s="16">
        <v>0</v>
      </c>
      <c r="I64" s="16">
        <v>0</v>
      </c>
      <c r="J64" s="16">
        <f>+I64-E64</f>
        <v>0</v>
      </c>
    </row>
    <row r="65" spans="2:10" x14ac:dyDescent="0.2">
      <c r="B65" s="22"/>
      <c r="C65" s="50" t="s">
        <v>65</v>
      </c>
      <c r="D65" s="42"/>
      <c r="E65" s="16">
        <v>0</v>
      </c>
      <c r="F65" s="16">
        <v>0</v>
      </c>
      <c r="G65" s="16">
        <f>+E65+F65</f>
        <v>0</v>
      </c>
      <c r="H65" s="16">
        <v>0</v>
      </c>
      <c r="I65" s="16">
        <v>0</v>
      </c>
      <c r="J65" s="16">
        <f>+I65-E65</f>
        <v>0</v>
      </c>
    </row>
    <row r="66" spans="2:10" x14ac:dyDescent="0.2">
      <c r="B66" s="22"/>
      <c r="C66" s="50" t="s">
        <v>66</v>
      </c>
      <c r="D66" s="42"/>
      <c r="E66" s="15">
        <v>237522.53</v>
      </c>
      <c r="F66" s="15">
        <v>991.68</v>
      </c>
      <c r="G66" s="16">
        <f>+E66+F66</f>
        <v>238514.21</v>
      </c>
      <c r="H66" s="19">
        <v>41136.81</v>
      </c>
      <c r="I66" s="19">
        <v>41136.81</v>
      </c>
      <c r="J66" s="19">
        <f>+I66-E66</f>
        <v>-196385.72</v>
      </c>
    </row>
    <row r="67" spans="2:10" x14ac:dyDescent="0.2">
      <c r="B67" s="6"/>
      <c r="C67" s="53"/>
      <c r="D67" s="47"/>
      <c r="E67" s="16"/>
      <c r="F67" s="8"/>
      <c r="G67" s="16"/>
      <c r="H67" s="16"/>
      <c r="I67" s="16"/>
      <c r="J67" s="16"/>
    </row>
    <row r="68" spans="2:10" x14ac:dyDescent="0.2">
      <c r="B68" s="40" t="s">
        <v>67</v>
      </c>
      <c r="C68" s="49"/>
      <c r="D68" s="41"/>
      <c r="E68" s="21">
        <f>+E48+E57+E61+E65+E66</f>
        <v>119253193.53</v>
      </c>
      <c r="F68" s="21">
        <f t="shared" ref="F68:J68" si="14">+F48+F57+F61+F65+F66</f>
        <v>991.68</v>
      </c>
      <c r="G68" s="21">
        <f>+G48+G57+G61+G65+G66</f>
        <v>119254185.20999999</v>
      </c>
      <c r="H68" s="21">
        <f t="shared" si="14"/>
        <v>89513903.609999999</v>
      </c>
      <c r="I68" s="21">
        <f t="shared" si="14"/>
        <v>89513903.609999999</v>
      </c>
      <c r="J68" s="21">
        <f t="shared" si="14"/>
        <v>-29739289.920000002</v>
      </c>
    </row>
    <row r="69" spans="2:10" x14ac:dyDescent="0.2">
      <c r="B69" s="6"/>
      <c r="C69" s="53"/>
      <c r="D69" s="47"/>
      <c r="E69" s="16"/>
      <c r="F69" s="8"/>
      <c r="G69" s="16"/>
      <c r="H69" s="16"/>
      <c r="I69" s="16"/>
      <c r="J69" s="16"/>
    </row>
    <row r="70" spans="2:10" x14ac:dyDescent="0.2">
      <c r="B70" s="40" t="s">
        <v>68</v>
      </c>
      <c r="C70" s="49"/>
      <c r="D70" s="41"/>
      <c r="E70" s="21">
        <f>+E71</f>
        <v>0</v>
      </c>
      <c r="F70" s="21">
        <f t="shared" ref="F70:J70" si="15">+F71</f>
        <v>12881350.02</v>
      </c>
      <c r="G70" s="21">
        <f t="shared" si="15"/>
        <v>12881350.02</v>
      </c>
      <c r="H70" s="21">
        <f t="shared" si="15"/>
        <v>0</v>
      </c>
      <c r="I70" s="21">
        <f t="shared" si="15"/>
        <v>0</v>
      </c>
      <c r="J70" s="21">
        <f t="shared" si="15"/>
        <v>0</v>
      </c>
    </row>
    <row r="71" spans="2:10" x14ac:dyDescent="0.2">
      <c r="B71" s="22"/>
      <c r="C71" s="50" t="s">
        <v>69</v>
      </c>
      <c r="D71" s="42"/>
      <c r="E71" s="15">
        <v>0</v>
      </c>
      <c r="F71" s="19">
        <v>12881350.02</v>
      </c>
      <c r="G71" s="19">
        <v>12881350.02</v>
      </c>
      <c r="H71" s="15">
        <v>0</v>
      </c>
      <c r="I71" s="15">
        <v>0</v>
      </c>
      <c r="J71" s="15">
        <v>0</v>
      </c>
    </row>
    <row r="72" spans="2:10" x14ac:dyDescent="0.2">
      <c r="B72" s="6"/>
      <c r="C72" s="53"/>
      <c r="D72" s="47"/>
      <c r="E72" s="16"/>
      <c r="F72" s="8"/>
      <c r="G72" s="16"/>
      <c r="H72" s="16"/>
      <c r="I72" s="16"/>
      <c r="J72" s="16"/>
    </row>
    <row r="73" spans="2:10" x14ac:dyDescent="0.2">
      <c r="B73" s="40" t="s">
        <v>70</v>
      </c>
      <c r="C73" s="49"/>
      <c r="D73" s="41"/>
      <c r="E73" s="21">
        <f>+E43+E68+E70</f>
        <v>239976215.94</v>
      </c>
      <c r="F73" s="21">
        <f>+F43+F68+F70</f>
        <v>27682618.829999998</v>
      </c>
      <c r="G73" s="21">
        <f t="shared" ref="G73:J73" si="16">+G43+G68+G70</f>
        <v>267658834.77000001</v>
      </c>
      <c r="H73" s="21">
        <f t="shared" si="16"/>
        <v>191197643.19999999</v>
      </c>
      <c r="I73" s="21">
        <f t="shared" si="16"/>
        <v>191197643.19999999</v>
      </c>
      <c r="J73" s="21">
        <f t="shared" si="16"/>
        <v>-48778572.740000002</v>
      </c>
    </row>
    <row r="74" spans="2:10" x14ac:dyDescent="0.2">
      <c r="B74" s="6"/>
      <c r="C74" s="53"/>
      <c r="D74" s="47"/>
      <c r="E74" s="16"/>
      <c r="F74" s="8"/>
      <c r="G74" s="16"/>
      <c r="H74" s="16"/>
      <c r="I74" s="16"/>
      <c r="J74" s="16"/>
    </row>
    <row r="75" spans="2:10" x14ac:dyDescent="0.2">
      <c r="B75" s="22"/>
      <c r="C75" s="49" t="s">
        <v>71</v>
      </c>
      <c r="D75" s="41"/>
      <c r="E75" s="16"/>
      <c r="F75" s="8"/>
      <c r="G75" s="16"/>
      <c r="H75" s="16"/>
      <c r="I75" s="16"/>
      <c r="J75" s="16"/>
    </row>
    <row r="76" spans="2:10" x14ac:dyDescent="0.2">
      <c r="B76" s="22"/>
      <c r="C76" s="50" t="s">
        <v>72</v>
      </c>
      <c r="D76" s="42"/>
      <c r="E76" s="15">
        <v>0</v>
      </c>
      <c r="F76" s="19">
        <v>12881350.02</v>
      </c>
      <c r="G76" s="19">
        <v>12881350.02</v>
      </c>
      <c r="H76" s="15">
        <v>0</v>
      </c>
      <c r="I76" s="15">
        <v>0</v>
      </c>
      <c r="J76" s="15">
        <v>0</v>
      </c>
    </row>
    <row r="77" spans="2:10" x14ac:dyDescent="0.2">
      <c r="B77" s="22"/>
      <c r="C77" s="50" t="s">
        <v>73</v>
      </c>
      <c r="D77" s="42"/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</row>
    <row r="78" spans="2:10" x14ac:dyDescent="0.2">
      <c r="B78" s="22"/>
      <c r="C78" s="49" t="s">
        <v>74</v>
      </c>
      <c r="D78" s="41"/>
      <c r="E78" s="21">
        <f t="shared" ref="E78:J78" si="17">+E76+E77</f>
        <v>0</v>
      </c>
      <c r="F78" s="21">
        <f t="shared" si="17"/>
        <v>12881350.02</v>
      </c>
      <c r="G78" s="21">
        <f t="shared" si="17"/>
        <v>12881350.02</v>
      </c>
      <c r="H78" s="21">
        <f t="shared" si="17"/>
        <v>0</v>
      </c>
      <c r="I78" s="21">
        <f t="shared" si="17"/>
        <v>0</v>
      </c>
      <c r="J78" s="21">
        <f t="shared" si="17"/>
        <v>0</v>
      </c>
    </row>
    <row r="79" spans="2:10" ht="13.5" thickBot="1" x14ac:dyDescent="0.25">
      <c r="B79" s="7"/>
      <c r="C79" s="45"/>
      <c r="D79" s="46"/>
      <c r="E79" s="13"/>
      <c r="F79" s="14"/>
      <c r="G79" s="13"/>
      <c r="H79" s="13"/>
      <c r="I79" s="13"/>
      <c r="J79" s="13"/>
    </row>
  </sheetData>
  <mergeCells count="52">
    <mergeCell ref="C78:D78"/>
    <mergeCell ref="C79:D79"/>
    <mergeCell ref="C77:D77"/>
    <mergeCell ref="C66:D66"/>
    <mergeCell ref="C67:D67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65:D65"/>
    <mergeCell ref="F43:F44"/>
    <mergeCell ref="G43:G44"/>
    <mergeCell ref="H43:H44"/>
    <mergeCell ref="I43:I44"/>
    <mergeCell ref="B45:D45"/>
    <mergeCell ref="B47:D47"/>
    <mergeCell ref="C48:D48"/>
    <mergeCell ref="C57:D57"/>
    <mergeCell ref="C62:D62"/>
    <mergeCell ref="J43:J44"/>
    <mergeCell ref="B44:D44"/>
    <mergeCell ref="C30:D30"/>
    <mergeCell ref="C36:D36"/>
    <mergeCell ref="C37:D37"/>
    <mergeCell ref="C39:D39"/>
    <mergeCell ref="B43:D43"/>
    <mergeCell ref="E43:E44"/>
    <mergeCell ref="C13:D13"/>
    <mergeCell ref="C14:D14"/>
    <mergeCell ref="C15:D15"/>
    <mergeCell ref="C16:D16"/>
    <mergeCell ref="B17:B18"/>
    <mergeCell ref="C17:D17"/>
    <mergeCell ref="C18:D18"/>
    <mergeCell ref="B8:D8"/>
    <mergeCell ref="B9:D9"/>
    <mergeCell ref="C10:D10"/>
    <mergeCell ref="C11:D11"/>
    <mergeCell ref="C12:D12"/>
    <mergeCell ref="B2:J2"/>
    <mergeCell ref="B3:J3"/>
    <mergeCell ref="B4:J4"/>
    <mergeCell ref="B5:J5"/>
    <mergeCell ref="B6:D6"/>
    <mergeCell ref="E6:I6"/>
    <mergeCell ref="J6:J7"/>
    <mergeCell ref="B7:D7"/>
  </mergeCells>
  <pageMargins left="0.55118110236220474" right="0.15748031496062992" top="0.31496062992125984" bottom="0.31496062992125984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2020-07-28T16:38:39Z</cp:lastPrinted>
  <dcterms:created xsi:type="dcterms:W3CDTF">2020-04-14T23:33:45Z</dcterms:created>
  <dcterms:modified xsi:type="dcterms:W3CDTF">2020-11-04T17:01:07Z</dcterms:modified>
</cp:coreProperties>
</file>